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ocuments\Hillman 2023\"/>
    </mc:Choice>
  </mc:AlternateContent>
  <xr:revisionPtr revIDLastSave="0" documentId="13_ncr:1_{7E8D7787-E872-4D9C-84A7-B079F335334B}" xr6:coauthVersionLast="47" xr6:coauthVersionMax="47" xr10:uidLastSave="{00000000-0000-0000-0000-000000000000}"/>
  <bookViews>
    <workbookView xWindow="-120" yWindow="-120" windowWidth="20730" windowHeight="11160" xr2:uid="{623A34C5-F9D5-4A8F-86DB-B6C1643E8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O7" i="1"/>
  <c r="M7" i="1"/>
  <c r="L7" i="1"/>
  <c r="J7" i="1"/>
  <c r="H7" i="1"/>
  <c r="G7" i="1"/>
  <c r="D7" i="1"/>
  <c r="S3" i="1"/>
  <c r="K3" i="1"/>
  <c r="R3" i="1" s="1"/>
  <c r="I3" i="1"/>
  <c r="K2" i="1"/>
  <c r="K7" i="1" s="1"/>
  <c r="I2" i="1"/>
  <c r="I8" i="1" l="1"/>
  <c r="Q3" i="1"/>
  <c r="S9" i="1"/>
  <c r="P9" i="1"/>
  <c r="M9" i="1"/>
  <c r="Q2" i="1"/>
  <c r="R2" i="1"/>
  <c r="S2" i="1"/>
  <c r="I9" i="1"/>
</calcChain>
</file>

<file path=xl/sharedStrings.xml><?xml version="1.0" encoding="utf-8"?>
<sst xmlns="http://schemas.openxmlformats.org/spreadsheetml/2006/main" count="58" uniqueCount="49">
  <si>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</si>
  <si>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</si>
  <si>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</si>
  <si>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</si>
  <si>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</si>
  <si>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</si>
  <si>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</si>
  <si>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</si>
  <si>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</si>
  <si>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</si>
  <si>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</si>
  <si>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</si>
  <si>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</si>
  <si>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</si>
  <si>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</si>
  <si>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</si>
  <si>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</si>
  <si>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</si>
  <si>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</si>
  <si>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</si>
  <si>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Liber/Page</t>
  </si>
  <si>
    <t>Inspected Date</t>
  </si>
  <si>
    <t>Class</t>
  </si>
  <si>
    <t>004-109-000-030-04</t>
  </si>
  <si>
    <t>17600 N CO RD 459</t>
  </si>
  <si>
    <t>WD</t>
  </si>
  <si>
    <t>03-ARM'S LENGTH</t>
  </si>
  <si>
    <t>571/948</t>
  </si>
  <si>
    <t>201</t>
  </si>
  <si>
    <t>044-024-000-070-01</t>
  </si>
  <si>
    <t>850 INDUSTRIAL PARK DR</t>
  </si>
  <si>
    <t>564/298</t>
  </si>
  <si>
    <t>202</t>
  </si>
  <si>
    <t>044-024-000-120-00</t>
  </si>
  <si>
    <t>15955 STATE ST</t>
  </si>
  <si>
    <t>570/693</t>
  </si>
  <si>
    <t>004-116-000-180-02</t>
  </si>
  <si>
    <t>16424 N CO RD 459</t>
  </si>
  <si>
    <t>564/258</t>
  </si>
  <si>
    <t>401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</si>
  <si>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</si>
  <si>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</si>
  <si>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</si>
  <si>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</si>
  <si>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</si>
  <si>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</si>
  <si>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</si>
  <si>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HILLMAN COMM &amp; IND LAND VALUES FOR 2022</t>
  </si>
  <si>
    <t xml:space="preserve"> $3700 PR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</si>
</sst>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mm/dd/yy"/>
    <numFmt numFmtId="165" formatCode="#0.00_);[Red]\(#0.00\)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164" fontId="2" fillId="3" borderId="1" xfId="0" applyNumberFormat="1" applyFont="1" applyFill="1" applyBorder="1"/>
    <xf numFmtId="6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7" fontId="2" fillId="3" borderId="1" xfId="0" applyNumberFormat="1" applyFont="1" applyFill="1" applyBorder="1"/>
    <xf numFmtId="40" fontId="2" fillId="3" borderId="1" xfId="0" applyNumberFormat="1" applyFont="1" applyFill="1" applyBorder="1"/>
    <xf numFmtId="8" fontId="2" fillId="3" borderId="1" xfId="0" applyNumberFormat="1" applyFont="1" applyFill="1" applyBorder="1"/>
    <xf numFmtId="0" fontId="2" fillId="3" borderId="0" xfId="0" applyFont="1" applyFill="1"/>
    <xf numFmtId="164" fontId="2" fillId="3" borderId="0" xfId="0" applyNumberFormat="1" applyFont="1" applyFill="1"/>
    <xf numFmtId="6" fontId="2" fillId="3" borderId="0" xfId="0" applyNumberFormat="1" applyFont="1" applyFill="1"/>
    <xf numFmtId="165" fontId="2" fillId="3" borderId="0" xfId="0" applyNumberFormat="1" applyFont="1" applyFill="1"/>
    <xf numFmtId="166" fontId="2" fillId="3" borderId="0" xfId="0" applyNumberFormat="1" applyFont="1" applyFill="1"/>
    <xf numFmtId="167" fontId="2" fillId="3" borderId="0" xfId="0" applyNumberFormat="1" applyFont="1" applyFill="1"/>
    <xf numFmtId="40" fontId="2" fillId="3" borderId="0" xfId="0" applyNumberFormat="1" applyFont="1" applyFill="1"/>
    <xf numFmtId="8" fontId="2" fillId="3" borderId="0" xfId="0" applyNumberFormat="1" applyFont="1" applyFill="1"/>
    <xf numFmtId="0" fontId="2" fillId="3" borderId="2" xfId="0" applyFont="1" applyFill="1" applyBorder="1"/>
    <xf numFmtId="6" fontId="2" fillId="3" borderId="2" xfId="0" applyNumberFormat="1" applyFont="1" applyFill="1" applyBorder="1"/>
    <xf numFmtId="165" fontId="2" fillId="3" borderId="2" xfId="0" applyNumberFormat="1" applyFont="1" applyFill="1" applyBorder="1"/>
    <xf numFmtId="168" fontId="2" fillId="3" borderId="2" xfId="0" applyNumberFormat="1" applyFont="1" applyFill="1" applyBorder="1"/>
    <xf numFmtId="167" fontId="2" fillId="3" borderId="2" xfId="0" applyNumberFormat="1" applyFont="1" applyFill="1" applyBorder="1"/>
    <xf numFmtId="40" fontId="2" fillId="3" borderId="2" xfId="0" applyNumberFormat="1" applyFont="1" applyFill="1" applyBorder="1"/>
    <xf numFmtId="8" fontId="2" fillId="3" borderId="2" xfId="0" applyNumberFormat="1" applyFont="1" applyFill="1" applyBorder="1"/>
    <xf numFmtId="164" fontId="3" fillId="0" borderId="0" xfId="0" applyNumberFormat="1" applyFont="1"/>
    <xf numFmtId="164" fontId="4" fillId="0" borderId="0" xfId="0" applyNumberFormat="1" applyFont="1"/>
    <xf numFmtId="6" fontId="4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C8B7-D88C-4D14-AC14-94599BC949BE}">
  <dimension ref="A1:BF11"/>
  <sheetViews>
    <sheetView tabSelected="1" workbookViewId="0">
      <selection activeCell="A12" sqref="A12"/>
    </sheetView>
  </sheetViews>
  <sheetFormatPr defaultRowHeight="15" x14ac:dyDescent="0.25"/>
  <cols>
    <col min="1" max="1" width="18.28515625" customWidth="1"/>
    <col min="2" max="2" width="23.5703125" customWidth="1"/>
    <col min="3" max="3" width="11.140625" style="10" customWidth="1"/>
    <col min="4" max="4" width="15.42578125" style="11" customWidth="1"/>
    <col min="5" max="5" width="8.7109375" customWidth="1"/>
    <col min="6" max="6" width="19.7109375" customWidth="1"/>
    <col min="7" max="7" width="13.140625" style="11" customWidth="1"/>
    <col min="8" max="8" width="14.5703125" style="11" customWidth="1"/>
    <col min="9" max="9" width="12.7109375" style="12" customWidth="1"/>
    <col min="10" max="10" width="12.85546875" style="11" customWidth="1"/>
    <col min="11" max="11" width="18.7109375" style="11" customWidth="1"/>
    <col min="12" max="12" width="20.7109375" style="11" customWidth="1"/>
    <col min="13" max="13" width="17.7109375" style="13" customWidth="1"/>
    <col min="14" max="14" width="10.7109375" style="14" customWidth="1"/>
    <col min="15" max="15" width="9.7109375" style="15" customWidth="1"/>
    <col min="16" max="16" width="16.7109375" style="15" customWidth="1"/>
    <col min="17" max="17" width="15.7109375" style="11" customWidth="1"/>
    <col min="18" max="18" width="17.7109375" style="11" customWidth="1"/>
    <col min="19" max="19" width="17.7109375" style="16" customWidth="1"/>
    <col min="20" max="20" width="11.5703125" style="15" customWidth="1"/>
    <col min="21" max="21" width="10.5703125" customWidth="1"/>
    <col min="22" max="22" width="13.85546875" customWidth="1"/>
    <col min="23" max="23" width="20.7109375" customWidth="1"/>
  </cols>
  <sheetData>
    <row r="1" spans="1:58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1:58" x14ac:dyDescent="0.25">
      <c r="A2" t="s">
        <v>23</v>
      </c>
      <c r="B2" t="s">
        <v>24</v>
      </c>
      <c r="C2" s="10">
        <v>44280</v>
      </c>
      <c r="D2" s="11">
        <v>51000</v>
      </c>
      <c r="E2" t="s">
        <v>25</v>
      </c>
      <c r="F2" t="s">
        <v>26</v>
      </c>
      <c r="G2" s="11">
        <v>51000</v>
      </c>
      <c r="H2" s="11">
        <v>22600</v>
      </c>
      <c r="I2" s="12">
        <f>H2/G2*100</f>
        <v>44.313725490196077</v>
      </c>
      <c r="J2" s="11">
        <v>44014</v>
      </c>
      <c r="K2" s="11">
        <f>G2-26514</f>
        <v>24486</v>
      </c>
      <c r="L2" s="11">
        <v>17500</v>
      </c>
      <c r="M2" s="13">
        <v>0</v>
      </c>
      <c r="N2" s="14">
        <v>0</v>
      </c>
      <c r="O2" s="15">
        <v>4.5</v>
      </c>
      <c r="P2" s="15">
        <v>4.5</v>
      </c>
      <c r="Q2" s="11" t="e">
        <f>K2/M2</f>
        <v>#DIV/0!</v>
      </c>
      <c r="R2" s="11">
        <f>K2/O2</f>
        <v>5441.333333333333</v>
      </c>
      <c r="S2" s="16">
        <f>K2/O2/43560</f>
        <v>0.12491582491582491</v>
      </c>
      <c r="T2" s="15">
        <v>0</v>
      </c>
      <c r="U2" t="s">
        <v>27</v>
      </c>
      <c r="V2" s="17">
        <v>43696</v>
      </c>
      <c r="W2" s="18" t="s">
        <v>28</v>
      </c>
      <c r="AF2" s="9"/>
      <c r="AW2" s="9"/>
      <c r="AY2" s="9"/>
    </row>
    <row r="3" spans="1:58" x14ac:dyDescent="0.25">
      <c r="A3" t="s">
        <v>29</v>
      </c>
      <c r="B3" t="s">
        <v>30</v>
      </c>
      <c r="C3" s="10">
        <v>43865</v>
      </c>
      <c r="D3" s="11">
        <v>10000</v>
      </c>
      <c r="E3" t="s">
        <v>25</v>
      </c>
      <c r="F3" t="s">
        <v>26</v>
      </c>
      <c r="G3" s="11">
        <v>10000</v>
      </c>
      <c r="H3" s="11">
        <v>2600</v>
      </c>
      <c r="I3" s="12">
        <f>H3/G3*100</f>
        <v>26</v>
      </c>
      <c r="J3" s="11">
        <v>4380</v>
      </c>
      <c r="K3" s="11">
        <f>G3-0</f>
        <v>10000</v>
      </c>
      <c r="L3" s="11">
        <v>4380</v>
      </c>
      <c r="M3" s="13">
        <v>0</v>
      </c>
      <c r="N3" s="14">
        <v>0</v>
      </c>
      <c r="O3" s="15">
        <v>1.4419999999999999</v>
      </c>
      <c r="P3" s="15">
        <v>1.44</v>
      </c>
      <c r="Q3" s="11" t="e">
        <f>K3/M3</f>
        <v>#DIV/0!</v>
      </c>
      <c r="R3" s="11">
        <f>K3/O3</f>
        <v>6934.812760055479</v>
      </c>
      <c r="S3" s="16">
        <f>K3/O3/43560</f>
        <v>0.15920139485894122</v>
      </c>
      <c r="T3" s="15">
        <v>0</v>
      </c>
      <c r="U3" t="s">
        <v>31</v>
      </c>
      <c r="V3" s="17">
        <v>44105</v>
      </c>
      <c r="W3" s="18" t="s">
        <v>32</v>
      </c>
    </row>
    <row r="4" spans="1:58" x14ac:dyDescent="0.25">
      <c r="A4" t="s">
        <v>33</v>
      </c>
      <c r="B4" t="s">
        <v>34</v>
      </c>
      <c r="C4" s="10">
        <v>44237</v>
      </c>
      <c r="D4" s="11">
        <v>12000</v>
      </c>
      <c r="E4" t="s">
        <v>25</v>
      </c>
      <c r="F4" t="s">
        <v>26</v>
      </c>
      <c r="G4" s="11">
        <v>12000</v>
      </c>
      <c r="H4" s="11">
        <v>9900</v>
      </c>
      <c r="I4" s="12">
        <v>82.5</v>
      </c>
      <c r="J4" s="11">
        <v>23945</v>
      </c>
      <c r="K4" s="11">
        <v>12000</v>
      </c>
      <c r="L4" s="11">
        <v>23945</v>
      </c>
      <c r="M4" s="13">
        <v>281.70637099999999</v>
      </c>
      <c r="N4" s="14">
        <v>275</v>
      </c>
      <c r="O4" s="15">
        <v>1.5169999999999999</v>
      </c>
      <c r="P4" s="15">
        <v>1.5169999999999999</v>
      </c>
      <c r="Q4" s="11">
        <v>42.597545655082115</v>
      </c>
      <c r="R4" s="11">
        <v>7910.3493737640083</v>
      </c>
      <c r="S4" s="16">
        <v>0.18159663392479358</v>
      </c>
      <c r="T4" s="15">
        <v>240.24</v>
      </c>
      <c r="U4" t="s">
        <v>35</v>
      </c>
      <c r="V4" s="17">
        <v>44105</v>
      </c>
      <c r="W4" s="18" t="s">
        <v>32</v>
      </c>
    </row>
    <row r="5" spans="1:58" x14ac:dyDescent="0.25">
      <c r="A5" t="s">
        <v>36</v>
      </c>
      <c r="B5" t="s">
        <v>37</v>
      </c>
      <c r="C5" s="10">
        <v>43860</v>
      </c>
      <c r="D5" s="11">
        <v>49000</v>
      </c>
      <c r="E5" t="s">
        <v>25</v>
      </c>
      <c r="F5" t="s">
        <v>26</v>
      </c>
      <c r="G5" s="11">
        <v>49000</v>
      </c>
      <c r="H5" s="11">
        <v>28600</v>
      </c>
      <c r="I5" s="12">
        <v>58.367346938775512</v>
      </c>
      <c r="J5" s="11">
        <v>59649</v>
      </c>
      <c r="K5" s="11">
        <v>9298</v>
      </c>
      <c r="L5" s="11">
        <v>19947</v>
      </c>
      <c r="M5" s="13">
        <v>0</v>
      </c>
      <c r="N5" s="14">
        <v>0</v>
      </c>
      <c r="O5" s="15">
        <v>7.46</v>
      </c>
      <c r="P5" s="15">
        <v>7.46</v>
      </c>
      <c r="Q5" s="11" t="e">
        <v>#DIV/0!</v>
      </c>
      <c r="R5" s="11">
        <v>1246.3806970509384</v>
      </c>
      <c r="S5" s="16">
        <v>2.8612963660489862E-2</v>
      </c>
      <c r="T5" s="15">
        <v>0</v>
      </c>
      <c r="U5" t="s">
        <v>38</v>
      </c>
      <c r="V5" s="17">
        <v>43697</v>
      </c>
      <c r="W5" s="18" t="s">
        <v>39</v>
      </c>
    </row>
    <row r="6" spans="1:58" ht="15.75" thickBot="1" x14ac:dyDescent="0.3">
      <c r="V6" s="17"/>
      <c r="W6" s="18"/>
    </row>
    <row r="7" spans="1:58" ht="15.75" thickTop="1" x14ac:dyDescent="0.25">
      <c r="A7" s="19"/>
      <c r="B7" s="19"/>
      <c r="C7" s="20" t="s">
        <v>40</v>
      </c>
      <c r="D7" s="21">
        <f>+SUM(D2:D5)</f>
        <v>122000</v>
      </c>
      <c r="E7" s="19"/>
      <c r="F7" s="19"/>
      <c r="G7" s="21">
        <f>+SUM(G2:G5)</f>
        <v>122000</v>
      </c>
      <c r="H7" s="21">
        <f>+SUM(H2:H5)</f>
        <v>63700</v>
      </c>
      <c r="I7" s="22"/>
      <c r="J7" s="21">
        <f>+SUM(J2:J5)</f>
        <v>131988</v>
      </c>
      <c r="K7" s="21">
        <f>+SUM(K2:K5)</f>
        <v>55784</v>
      </c>
      <c r="L7" s="21">
        <f>+SUM(L2:L5)</f>
        <v>65772</v>
      </c>
      <c r="M7" s="23">
        <f>+SUM(M2:M5)</f>
        <v>281.70637099999999</v>
      </c>
      <c r="N7" s="24"/>
      <c r="O7" s="25">
        <f>+SUM(O2:O5)</f>
        <v>14.919</v>
      </c>
      <c r="P7" s="25">
        <f>+SUM(P2:P5)</f>
        <v>14.916999999999998</v>
      </c>
      <c r="Q7" s="21"/>
      <c r="R7" s="21"/>
      <c r="S7" s="26"/>
      <c r="T7" s="25"/>
      <c r="U7" s="19"/>
      <c r="V7" s="19"/>
      <c r="W7" s="19"/>
    </row>
    <row r="8" spans="1:58" x14ac:dyDescent="0.25">
      <c r="A8" s="27"/>
      <c r="B8" s="27"/>
      <c r="C8" s="28"/>
      <c r="D8" s="29"/>
      <c r="E8" s="27"/>
      <c r="F8" s="27"/>
      <c r="G8" s="29"/>
      <c r="H8" s="29" t="s">
        <v>41</v>
      </c>
      <c r="I8" s="30">
        <f>H7/G7*100</f>
        <v>52.213114754098356</v>
      </c>
      <c r="J8" s="29"/>
      <c r="K8" s="29"/>
      <c r="L8" s="29" t="s">
        <v>42</v>
      </c>
      <c r="M8" s="31"/>
      <c r="N8" s="32"/>
      <c r="O8" s="33" t="s">
        <v>42</v>
      </c>
      <c r="P8" s="33"/>
      <c r="Q8" s="29"/>
      <c r="R8" s="29" t="s">
        <v>42</v>
      </c>
      <c r="S8" s="34"/>
      <c r="T8" s="33"/>
      <c r="U8" s="27"/>
      <c r="V8" s="27"/>
      <c r="W8" s="27"/>
    </row>
    <row r="9" spans="1:58" x14ac:dyDescent="0.25">
      <c r="A9" s="42" t="s">
        <v>47</v>
      </c>
      <c r="B9" s="11"/>
      <c r="C9" s="43" t="s">
        <v>48</v>
      </c>
      <c r="D9" s="44"/>
      <c r="E9" s="35"/>
      <c r="F9" s="35"/>
      <c r="G9" s="36"/>
      <c r="H9" s="36" t="s">
        <v>43</v>
      </c>
      <c r="I9" s="37">
        <f ca="1">STDEV(I2:I11)</f>
        <v>23.82814944156878</v>
      </c>
      <c r="J9" s="36"/>
      <c r="K9" s="36"/>
      <c r="L9" s="36" t="s">
        <v>44</v>
      </c>
      <c r="M9" s="38">
        <f>K7/M7</f>
        <v>198.02179056859174</v>
      </c>
      <c r="N9" s="39"/>
      <c r="O9" s="40" t="s">
        <v>45</v>
      </c>
      <c r="P9" s="40">
        <f>K7/O7</f>
        <v>3739.1246062068503</v>
      </c>
      <c r="Q9" s="36"/>
      <c r="R9" s="36" t="s">
        <v>46</v>
      </c>
      <c r="S9" s="41">
        <f>K7/O7/43560</f>
        <v>8.5838489582342747E-2</v>
      </c>
      <c r="T9" s="40"/>
      <c r="U9" s="35"/>
      <c r="V9" s="35"/>
      <c r="W9" s="35"/>
    </row>
    <row r="10" spans="1:58" x14ac:dyDescent="0.25">
      <c r="V10" s="17"/>
      <c r="W10" s="18"/>
    </row>
    <row r="11" spans="1:58" x14ac:dyDescent="0.25">
      <c r="V11" s="17"/>
      <c r="W11" s="18"/>
    </row>
  </sheetData>
  <conditionalFormatting sqref="A10:W11 A2:W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2023-01-26T22:42:48Z</dcterms:created>
  <dcterms:modified xsi:type="dcterms:W3CDTF">2023-02-24T17:46:42Z</dcterms:modified>
</cp:coreProperties>
</file>